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8" i="1" l="1"/>
  <c r="C131" i="1"/>
  <c r="C78" i="1"/>
  <c r="C72" i="1"/>
  <c r="C68" i="1"/>
  <c r="H49" i="1" l="1"/>
  <c r="H29" i="1"/>
  <c r="H61" i="1"/>
  <c r="H25" i="1" l="1"/>
  <c r="H15" i="1" l="1"/>
  <c r="H60" i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<sst xmlns="http://schemas.openxmlformats.org/spreadsheetml/2006/main" count="201" uniqueCount="141">
  <si>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</si>
  <si>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</si>
  <si>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</si>
  <si>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</si>
  <si>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</si>
  <si>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</si>
  <si>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</si>
  <si>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</si>
  <si>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</si>
  <si>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</si>
  <si>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</si>
  <si>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</si>
  <si>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</si>
  <si>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</si>
  <si>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</si>
  <si>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</si>
  <si>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</si>
  <si>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</si>
  <si>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</si>
  <si>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</si>
  <si>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</si>
  <si>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</si>
  <si>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</si>
  <si>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</si>
  <si>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</si>
  <si>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</si>
  <si>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</si>
  <si>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</si>
  <si>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</si>
  <si>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</si>
  <si>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</si>
  <si>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21.03.2025 </t>
  </si>
  <si>
    <t>Primljena i neutrošena participacija od 21.03.2025</t>
  </si>
  <si>
    <t>Farmalogist</t>
  </si>
  <si>
    <t>Lavija</t>
  </si>
  <si>
    <t>AD Elektroprivreda- TE KO</t>
  </si>
  <si>
    <t>NIS</t>
  </si>
  <si>
    <t>Toplifikacija JP</t>
  </si>
  <si>
    <t>M Parts</t>
  </si>
  <si>
    <t>MT:S Telekom 062</t>
  </si>
  <si>
    <t>MT:S Telekom 065</t>
  </si>
  <si>
    <t>MT:S Telekom 012</t>
  </si>
  <si>
    <t>Papirdol</t>
  </si>
  <si>
    <t>Tehnomarket</t>
  </si>
  <si>
    <t>TS Hemija</t>
  </si>
  <si>
    <t>Adria komerc - Požarevac</t>
  </si>
  <si>
    <t>Agatel - Požarevac</t>
  </si>
  <si>
    <t>Autocentar Toplica - Požarevac</t>
  </si>
  <si>
    <t>DUNAVPLAST KORP d.o.o.</t>
  </si>
  <si>
    <t>FAMILY KALCIC - Požarevac</t>
  </si>
  <si>
    <t>JKP Komunalne službe - Požarevac</t>
  </si>
  <si>
    <t xml:space="preserve">JKP Vodovod i kanalizacija </t>
  </si>
  <si>
    <t>JP PTT SAOB. "POZAREVAC"</t>
  </si>
  <si>
    <t>Lavija - Zemun</t>
  </si>
  <si>
    <t>Mt:s Telekom Srbija - Beograd</t>
  </si>
  <si>
    <t xml:space="preserve">Orion telekom doo </t>
  </si>
  <si>
    <t>Razvigor - Petrovac na Mlavi</t>
  </si>
  <si>
    <t>SCHILLER DOO - Beograd</t>
  </si>
  <si>
    <t>Sektor - Pozarevac</t>
  </si>
  <si>
    <t>SBB</t>
  </si>
  <si>
    <t xml:space="preserve">STIG CENTAR DOO </t>
  </si>
  <si>
    <t xml:space="preserve">TNT TEAM </t>
  </si>
  <si>
    <t>Vin-auto - Požarevac</t>
  </si>
  <si>
    <t>ZZJZ</t>
  </si>
  <si>
    <t>Auto centar toplica</t>
  </si>
  <si>
    <t>Evropa okovi</t>
  </si>
  <si>
    <t>MIM Global</t>
  </si>
  <si>
    <t>GSM &amp; PC SHOP</t>
  </si>
  <si>
    <t>Neo yu-dent</t>
  </si>
  <si>
    <t>250085861</t>
  </si>
  <si>
    <t>250085862</t>
  </si>
  <si>
    <t>1416/2024</t>
  </si>
  <si>
    <t>1418/2024</t>
  </si>
  <si>
    <t>62/2025</t>
  </si>
  <si>
    <t>TEKO1125/1/2025/501</t>
  </si>
  <si>
    <t>9005953270</t>
  </si>
  <si>
    <t>9005954918</t>
  </si>
  <si>
    <t>OG2/2025-352</t>
  </si>
  <si>
    <t>OG2/2025-353</t>
  </si>
  <si>
    <t>202500140056</t>
  </si>
  <si>
    <t>92-279-062-1220600</t>
  </si>
  <si>
    <t>84-279-065-1220601</t>
  </si>
  <si>
    <t>40-279-012-1220602</t>
  </si>
  <si>
    <t>2402936</t>
  </si>
  <si>
    <t>2500057</t>
  </si>
  <si>
    <t>IF25-0030</t>
  </si>
  <si>
    <t>25-POS-00066</t>
  </si>
  <si>
    <t>25-POS-00069</t>
  </si>
  <si>
    <t>25-POS-00072</t>
  </si>
  <si>
    <t>25-POS-00073</t>
  </si>
  <si>
    <t>25-POS-01354</t>
  </si>
  <si>
    <t>R-0123/25VP</t>
  </si>
  <si>
    <t>85/2025</t>
  </si>
  <si>
    <t>25-300-000185</t>
  </si>
  <si>
    <t>25-RN011000007</t>
  </si>
  <si>
    <t>25-RN011000006</t>
  </si>
  <si>
    <t>163525</t>
  </si>
  <si>
    <t>280125</t>
  </si>
  <si>
    <t>280025</t>
  </si>
  <si>
    <t>163325</t>
  </si>
  <si>
    <t>280225</t>
  </si>
  <si>
    <t>163125</t>
  </si>
  <si>
    <t>163425</t>
  </si>
  <si>
    <t>25-3023-001612</t>
  </si>
  <si>
    <t>25-3023-001408</t>
  </si>
  <si>
    <t>25-3023-001301</t>
  </si>
  <si>
    <t>25-3023-000085</t>
  </si>
  <si>
    <t>25-3023-000334</t>
  </si>
  <si>
    <t>25-3023-0009907</t>
  </si>
  <si>
    <t>25-3023-000965</t>
  </si>
  <si>
    <t>250002100207</t>
  </si>
  <si>
    <t>63/2025</t>
  </si>
  <si>
    <t>31-280-012-1147612</t>
  </si>
  <si>
    <t>UGF0131/25-1103</t>
  </si>
  <si>
    <t>10-25</t>
  </si>
  <si>
    <t>25-RN002000048</t>
  </si>
  <si>
    <t>25-RN001000150</t>
  </si>
  <si>
    <t>9085136723</t>
  </si>
  <si>
    <t>9085248035</t>
  </si>
  <si>
    <t>9085476037</t>
  </si>
  <si>
    <t>1532022</t>
  </si>
  <si>
    <t>IF25-0018</t>
  </si>
  <si>
    <t>IF25-0003</t>
  </si>
  <si>
    <t>IF25-0004</t>
  </si>
  <si>
    <t>IF25-0002</t>
  </si>
  <si>
    <t>IF25-0005</t>
  </si>
  <si>
    <t>42/99-458-70-2025</t>
  </si>
  <si>
    <t>124/2025</t>
  </si>
  <si>
    <t>25-F03-0004</t>
  </si>
  <si>
    <t>25-RN010000095</t>
  </si>
  <si>
    <t>64/2025</t>
  </si>
  <si>
    <t>0021/25</t>
  </si>
  <si>
    <t>0022/25</t>
  </si>
  <si>
    <t>0023/25</t>
  </si>
  <si>
    <t>0024/25</t>
  </si>
  <si>
    <t>UKUPNO LEKOVI PO TREBOVANJU</t>
  </si>
  <si>
    <t>UKUPNO SANITETSKI PO TREBOVANJU</t>
  </si>
  <si>
    <t>UKUPNO ENERENTI PO TREBOVANJU</t>
  </si>
  <si>
    <t>UKUPNO MATERIJALNI TROŠKOVI PO TREBOVANJU</t>
  </si>
  <si>
    <t>UKUPNO MATERIJALNI PO TREBOVANJU ZUBNO</t>
  </si>
  <si>
    <t>Dana 21.03.2025.godine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</si>
</sst>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2" applyFont="1" applyFill="1" applyBorder="1"/>
    <xf numFmtId="0" fontId="9" fillId="0" borderId="1" xfId="0" applyFont="1" applyFill="1" applyBorder="1" applyAlignment="1"/>
    <xf numFmtId="0" fontId="10" fillId="0" borderId="1" xfId="0" applyFont="1" applyFill="1" applyBorder="1" applyAlignment="1" applyProtection="1">
      <alignment vertical="center" wrapText="1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11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4" fontId="11" fillId="0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8"/>
  <sheetViews>
    <sheetView tabSelected="1" topLeftCell="B1" zoomScaleNormal="100" workbookViewId="0">
      <selection activeCell="G59" sqref="G5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9"/>
      <c r="J7" s="9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3" t="s">
        <v>4</v>
      </c>
      <c r="C11" s="54"/>
      <c r="D11" s="54"/>
      <c r="E11" s="54"/>
      <c r="F11" s="55"/>
      <c r="G11" s="24" t="s">
        <v>5</v>
      </c>
      <c r="H11" s="24" t="s">
        <v>6</v>
      </c>
      <c r="I11" s="9"/>
      <c r="J11" s="9"/>
      <c r="K11" s="49"/>
      <c r="L11" s="49"/>
      <c r="M11" s="49"/>
      <c r="N11" s="49"/>
      <c r="O11" s="49"/>
    </row>
    <row r="12" spans="2:15" x14ac:dyDescent="0.25">
      <c r="B12" s="51" t="s">
        <v>7</v>
      </c>
      <c r="C12" s="51"/>
      <c r="D12" s="51"/>
      <c r="E12" s="51"/>
      <c r="F12" s="51"/>
      <c r="G12" s="15">
        <v>45737</v>
      </c>
      <c r="H12" s="12">
        <v>1034539.2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50" t="s">
        <v>8</v>
      </c>
      <c r="C13" s="50"/>
      <c r="D13" s="50"/>
      <c r="E13" s="50"/>
      <c r="F13" s="50"/>
      <c r="G13" s="16">
        <v>45737</v>
      </c>
      <c r="H13" s="1">
        <f>H14+H30-H38-H53</f>
        <v>401503.81000000041</v>
      </c>
      <c r="I13" s="9"/>
      <c r="J13" s="9"/>
      <c r="K13" s="7"/>
      <c r="L13" s="7"/>
      <c r="M13" s="7"/>
      <c r="N13" s="7"/>
      <c r="O13" s="7"/>
    </row>
    <row r="14" spans="2:15" x14ac:dyDescent="0.25">
      <c r="B14" s="52" t="s">
        <v>9</v>
      </c>
      <c r="C14" s="52"/>
      <c r="D14" s="52"/>
      <c r="E14" s="52"/>
      <c r="F14" s="52"/>
      <c r="G14" s="17">
        <v>45737</v>
      </c>
      <c r="H14" s="2">
        <f>SUM(H15:H29)</f>
        <v>2877490.66</v>
      </c>
      <c r="I14" s="23"/>
      <c r="J14" s="9"/>
      <c r="K14" s="22"/>
      <c r="L14" s="7"/>
      <c r="M14" s="7"/>
      <c r="N14" s="7"/>
      <c r="O14" s="7"/>
    </row>
    <row r="15" spans="2:15" x14ac:dyDescent="0.25">
      <c r="B15" s="40" t="s">
        <v>10</v>
      </c>
      <c r="C15" s="41"/>
      <c r="D15" s="41"/>
      <c r="E15" s="41"/>
      <c r="F15" s="42"/>
      <c r="G15" s="18"/>
      <c r="H15" s="10">
        <f>830+830+830</f>
        <v>2490</v>
      </c>
      <c r="I15" s="25"/>
      <c r="J15" s="9"/>
      <c r="K15" s="6"/>
    </row>
    <row r="16" spans="2:15" x14ac:dyDescent="0.25">
      <c r="B16" s="40" t="s">
        <v>11</v>
      </c>
      <c r="C16" s="41"/>
      <c r="D16" s="41"/>
      <c r="E16" s="41"/>
      <c r="F16" s="42"/>
      <c r="G16" s="18"/>
      <c r="H16" s="10">
        <v>0</v>
      </c>
      <c r="I16" s="25"/>
      <c r="J16" s="9"/>
      <c r="K16" s="6"/>
    </row>
    <row r="17" spans="2:13" x14ac:dyDescent="0.25">
      <c r="B17" s="40" t="s">
        <v>12</v>
      </c>
      <c r="C17" s="41"/>
      <c r="D17" s="41"/>
      <c r="E17" s="41"/>
      <c r="F17" s="42"/>
      <c r="G17" s="18"/>
      <c r="H17" s="10">
        <v>0</v>
      </c>
      <c r="I17" s="25"/>
      <c r="J17" s="9"/>
      <c r="K17" s="6"/>
    </row>
    <row r="18" spans="2:13" x14ac:dyDescent="0.25">
      <c r="B18" s="40" t="s">
        <v>13</v>
      </c>
      <c r="C18" s="41"/>
      <c r="D18" s="41"/>
      <c r="E18" s="41"/>
      <c r="F18" s="42"/>
      <c r="G18" s="18"/>
      <c r="H18" s="8">
        <v>0</v>
      </c>
      <c r="I18" s="25"/>
      <c r="J18" s="9"/>
      <c r="K18" s="6"/>
      <c r="L18" s="6"/>
    </row>
    <row r="19" spans="2:13" x14ac:dyDescent="0.25">
      <c r="B19" s="40" t="s">
        <v>27</v>
      </c>
      <c r="C19" s="41"/>
      <c r="D19" s="41"/>
      <c r="E19" s="41"/>
      <c r="F19" s="42"/>
      <c r="G19" s="18"/>
      <c r="H19" s="26">
        <v>0</v>
      </c>
      <c r="I19" s="25"/>
      <c r="J19" s="9"/>
      <c r="K19" s="6"/>
      <c r="L19" s="6"/>
    </row>
    <row r="20" spans="2:13" x14ac:dyDescent="0.25">
      <c r="B20" s="40" t="s">
        <v>14</v>
      </c>
      <c r="C20" s="41"/>
      <c r="D20" s="41"/>
      <c r="E20" s="41"/>
      <c r="F20" s="42"/>
      <c r="G20" s="18"/>
      <c r="H20" s="8">
        <v>66000</v>
      </c>
      <c r="I20" s="25"/>
      <c r="J20" s="9"/>
    </row>
    <row r="21" spans="2:13" x14ac:dyDescent="0.25">
      <c r="B21" s="40" t="s">
        <v>15</v>
      </c>
      <c r="C21" s="41"/>
      <c r="D21" s="41"/>
      <c r="E21" s="41"/>
      <c r="F21" s="42"/>
      <c r="G21" s="18"/>
      <c r="H21" s="8">
        <v>0</v>
      </c>
      <c r="I21" s="25"/>
      <c r="J21" s="9"/>
    </row>
    <row r="22" spans="2:13" x14ac:dyDescent="0.25">
      <c r="B22" s="40" t="s">
        <v>29</v>
      </c>
      <c r="C22" s="41"/>
      <c r="D22" s="41"/>
      <c r="E22" s="41"/>
      <c r="F22" s="42"/>
      <c r="G22" s="18"/>
      <c r="H22" s="8">
        <v>0</v>
      </c>
      <c r="I22" s="25"/>
      <c r="J22" s="9"/>
    </row>
    <row r="23" spans="2:13" x14ac:dyDescent="0.25">
      <c r="B23" s="40" t="s">
        <v>16</v>
      </c>
      <c r="C23" s="41"/>
      <c r="D23" s="41"/>
      <c r="E23" s="41"/>
      <c r="F23" s="42"/>
      <c r="G23" s="18"/>
      <c r="H23" s="8">
        <v>78964.800000000003</v>
      </c>
      <c r="I23" s="25"/>
      <c r="J23" s="9"/>
      <c r="K23" s="6"/>
    </row>
    <row r="24" spans="2:13" x14ac:dyDescent="0.25">
      <c r="B24" s="40" t="s">
        <v>17</v>
      </c>
      <c r="C24" s="41"/>
      <c r="D24" s="41"/>
      <c r="E24" s="41"/>
      <c r="F24" s="42"/>
      <c r="G24" s="18"/>
      <c r="H24" s="8">
        <v>1049954.73</v>
      </c>
      <c r="I24" s="25"/>
      <c r="J24" s="9"/>
      <c r="K24" s="6"/>
      <c r="L24" s="27"/>
      <c r="M24" s="25"/>
    </row>
    <row r="25" spans="2:13" x14ac:dyDescent="0.25">
      <c r="B25" s="40" t="s">
        <v>18</v>
      </c>
      <c r="C25" s="41"/>
      <c r="D25" s="41"/>
      <c r="E25" s="41"/>
      <c r="F25" s="42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</f>
        <v>1309988.4099999999</v>
      </c>
      <c r="I25" s="25"/>
      <c r="J25" s="9"/>
      <c r="K25" s="9"/>
      <c r="L25" s="6"/>
      <c r="M25" s="6"/>
    </row>
    <row r="26" spans="2:13" x14ac:dyDescent="0.25">
      <c r="B26" s="40" t="s">
        <v>30</v>
      </c>
      <c r="C26" s="41"/>
      <c r="D26" s="41"/>
      <c r="E26" s="41"/>
      <c r="F26" s="42"/>
      <c r="G26" s="18"/>
      <c r="H26" s="8">
        <v>0</v>
      </c>
      <c r="I26" s="28"/>
      <c r="J26" s="9"/>
      <c r="K26" s="9"/>
      <c r="L26" s="6"/>
    </row>
    <row r="27" spans="2:13" x14ac:dyDescent="0.25">
      <c r="B27" s="40" t="s">
        <v>19</v>
      </c>
      <c r="C27" s="41"/>
      <c r="D27" s="41"/>
      <c r="E27" s="41"/>
      <c r="F27" s="42"/>
      <c r="G27" s="18"/>
      <c r="H27" s="8">
        <v>0</v>
      </c>
      <c r="I27" s="25"/>
      <c r="J27" s="9"/>
      <c r="K27" s="6"/>
    </row>
    <row r="28" spans="2:13" x14ac:dyDescent="0.25">
      <c r="B28" s="40" t="s">
        <v>20</v>
      </c>
      <c r="C28" s="41"/>
      <c r="D28" s="41"/>
      <c r="E28" s="41"/>
      <c r="F28" s="42"/>
      <c r="G28" s="18"/>
      <c r="H28" s="8">
        <v>0</v>
      </c>
      <c r="I28" s="25"/>
      <c r="J28" s="9"/>
      <c r="K28" s="6"/>
      <c r="L28" s="6"/>
    </row>
    <row r="29" spans="2:13" x14ac:dyDescent="0.25">
      <c r="B29" s="40" t="s">
        <v>32</v>
      </c>
      <c r="C29" s="41"/>
      <c r="D29" s="41"/>
      <c r="E29" s="41"/>
      <c r="F29" s="42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</f>
        <v>370092.72000000003</v>
      </c>
      <c r="I29" s="25"/>
      <c r="J29" s="9"/>
      <c r="K29" s="6"/>
      <c r="L29" s="6"/>
    </row>
    <row r="30" spans="2:13" x14ac:dyDescent="0.25">
      <c r="B30" s="43" t="s">
        <v>21</v>
      </c>
      <c r="C30" s="44"/>
      <c r="D30" s="44"/>
      <c r="E30" s="44"/>
      <c r="F30" s="45"/>
      <c r="G30" s="17">
        <v>45737</v>
      </c>
      <c r="H30" s="2">
        <f>H31+H32+H33+H34+H36+H37+H35</f>
        <v>259170.4</v>
      </c>
      <c r="I30" s="9"/>
      <c r="J30" s="9"/>
      <c r="K30" s="6"/>
      <c r="L30" s="6"/>
    </row>
    <row r="31" spans="2:13" x14ac:dyDescent="0.25">
      <c r="B31" s="40" t="s">
        <v>10</v>
      </c>
      <c r="C31" s="41"/>
      <c r="D31" s="41"/>
      <c r="E31" s="41"/>
      <c r="F31" s="42"/>
      <c r="G31" s="19"/>
      <c r="H31" s="10">
        <v>0</v>
      </c>
      <c r="I31" s="9"/>
      <c r="J31" s="9"/>
      <c r="K31" s="6"/>
      <c r="L31" s="6"/>
    </row>
    <row r="32" spans="2:13" x14ac:dyDescent="0.25">
      <c r="B32" s="40" t="s">
        <v>13</v>
      </c>
      <c r="C32" s="41"/>
      <c r="D32" s="41"/>
      <c r="E32" s="41"/>
      <c r="F32" s="42"/>
      <c r="G32" s="19"/>
      <c r="H32" s="8">
        <v>0</v>
      </c>
      <c r="I32" s="9"/>
      <c r="J32" s="9"/>
      <c r="K32" s="6"/>
      <c r="L32" s="6"/>
    </row>
    <row r="33" spans="2:13" x14ac:dyDescent="0.25">
      <c r="B33" s="40" t="s">
        <v>18</v>
      </c>
      <c r="C33" s="41"/>
      <c r="D33" s="41"/>
      <c r="E33" s="41"/>
      <c r="F33" s="42"/>
      <c r="G33" s="19"/>
      <c r="H33" s="8">
        <v>235054.4</v>
      </c>
      <c r="I33" s="9"/>
      <c r="J33" s="9"/>
      <c r="K33" s="6"/>
      <c r="L33" s="6"/>
      <c r="M33" s="6"/>
    </row>
    <row r="34" spans="2:13" x14ac:dyDescent="0.25">
      <c r="B34" s="40" t="s">
        <v>19</v>
      </c>
      <c r="C34" s="41"/>
      <c r="D34" s="41"/>
      <c r="E34" s="41"/>
      <c r="F34" s="42"/>
      <c r="G34" s="19"/>
      <c r="H34" s="8">
        <v>0</v>
      </c>
      <c r="I34" s="9"/>
      <c r="J34" s="9"/>
      <c r="K34" s="6"/>
      <c r="L34" s="6"/>
    </row>
    <row r="35" spans="2:13" x14ac:dyDescent="0.25">
      <c r="B35" s="40" t="s">
        <v>11</v>
      </c>
      <c r="C35" s="41"/>
      <c r="D35" s="41"/>
      <c r="E35" s="41"/>
      <c r="F35" s="42"/>
      <c r="G35" s="19"/>
      <c r="H35" s="8">
        <v>0</v>
      </c>
      <c r="I35" s="9"/>
      <c r="J35" s="9"/>
    </row>
    <row r="36" spans="2:13" x14ac:dyDescent="0.25">
      <c r="B36" s="40" t="s">
        <v>20</v>
      </c>
      <c r="C36" s="41"/>
      <c r="D36" s="41"/>
      <c r="E36" s="41"/>
      <c r="F36" s="42"/>
      <c r="G36" s="19"/>
      <c r="H36" s="8">
        <v>0</v>
      </c>
      <c r="I36" s="9"/>
      <c r="J36" s="9"/>
    </row>
    <row r="37" spans="2:13" x14ac:dyDescent="0.25">
      <c r="B37" s="40" t="s">
        <v>32</v>
      </c>
      <c r="C37" s="41"/>
      <c r="D37" s="41"/>
      <c r="E37" s="41"/>
      <c r="F37" s="42"/>
      <c r="G37" s="19"/>
      <c r="H37" s="8">
        <f>3518+5588+3518+4553+10141-4000+798</f>
        <v>24116</v>
      </c>
      <c r="I37" s="9"/>
      <c r="J37" s="9"/>
    </row>
    <row r="38" spans="2:13" x14ac:dyDescent="0.25">
      <c r="B38" s="59" t="s">
        <v>22</v>
      </c>
      <c r="C38" s="60"/>
      <c r="D38" s="60"/>
      <c r="E38" s="60"/>
      <c r="F38" s="61"/>
      <c r="G38" s="20">
        <v>45737</v>
      </c>
      <c r="H38" s="3">
        <f>SUM(H39:H52)</f>
        <v>2504102.8499999996</v>
      </c>
      <c r="I38" s="9"/>
      <c r="J38" s="9"/>
    </row>
    <row r="39" spans="2:13" x14ac:dyDescent="0.25">
      <c r="B39" s="40" t="s">
        <v>10</v>
      </c>
      <c r="C39" s="41"/>
      <c r="D39" s="41"/>
      <c r="E39" s="41"/>
      <c r="F39" s="42"/>
      <c r="G39" s="18"/>
      <c r="H39" s="10">
        <v>0</v>
      </c>
      <c r="I39" s="9"/>
      <c r="J39" s="9"/>
    </row>
    <row r="40" spans="2:13" x14ac:dyDescent="0.25">
      <c r="B40" s="40" t="s">
        <v>11</v>
      </c>
      <c r="C40" s="41"/>
      <c r="D40" s="41"/>
      <c r="E40" s="41"/>
      <c r="F40" s="42"/>
      <c r="G40" s="18"/>
      <c r="H40" s="10">
        <v>0</v>
      </c>
      <c r="I40" s="9"/>
      <c r="J40" s="9"/>
    </row>
    <row r="41" spans="2:13" x14ac:dyDescent="0.25">
      <c r="B41" s="40" t="s">
        <v>12</v>
      </c>
      <c r="C41" s="41"/>
      <c r="D41" s="41"/>
      <c r="E41" s="41"/>
      <c r="F41" s="42"/>
      <c r="G41" s="18"/>
      <c r="H41" s="10">
        <v>0</v>
      </c>
      <c r="I41" s="9"/>
      <c r="J41" s="9"/>
    </row>
    <row r="42" spans="2:13" x14ac:dyDescent="0.25">
      <c r="B42" s="40" t="s">
        <v>13</v>
      </c>
      <c r="C42" s="41"/>
      <c r="D42" s="41"/>
      <c r="E42" s="41"/>
      <c r="F42" s="42"/>
      <c r="G42" s="18"/>
      <c r="H42" s="10">
        <v>0</v>
      </c>
      <c r="I42" s="9"/>
      <c r="J42" s="23"/>
      <c r="K42" s="6"/>
      <c r="L42" s="6"/>
    </row>
    <row r="43" spans="2:13" x14ac:dyDescent="0.25">
      <c r="B43" s="40" t="s">
        <v>27</v>
      </c>
      <c r="C43" s="41"/>
      <c r="D43" s="41"/>
      <c r="E43" s="41"/>
      <c r="F43" s="42"/>
      <c r="G43" s="18" t="s">
        <v>28</v>
      </c>
      <c r="H43" s="10">
        <v>0</v>
      </c>
      <c r="I43" s="9"/>
      <c r="J43" s="9"/>
      <c r="L43" s="6"/>
    </row>
    <row r="44" spans="2:13" x14ac:dyDescent="0.25">
      <c r="B44" s="40" t="s">
        <v>14</v>
      </c>
      <c r="C44" s="41"/>
      <c r="D44" s="41"/>
      <c r="E44" s="41"/>
      <c r="F44" s="42"/>
      <c r="G44" s="18"/>
      <c r="H44" s="8">
        <v>66000</v>
      </c>
      <c r="I44" s="9"/>
      <c r="J44" s="9"/>
    </row>
    <row r="45" spans="2:13" x14ac:dyDescent="0.25">
      <c r="B45" s="40" t="s">
        <v>15</v>
      </c>
      <c r="C45" s="41"/>
      <c r="D45" s="41"/>
      <c r="E45" s="41"/>
      <c r="F45" s="42"/>
      <c r="G45" s="18"/>
      <c r="H45" s="8">
        <v>0</v>
      </c>
      <c r="I45" s="9"/>
      <c r="J45" s="9"/>
      <c r="L45" s="6"/>
    </row>
    <row r="46" spans="2:13" x14ac:dyDescent="0.25">
      <c r="B46" s="40" t="s">
        <v>29</v>
      </c>
      <c r="C46" s="41"/>
      <c r="D46" s="41"/>
      <c r="E46" s="41"/>
      <c r="F46" s="42"/>
      <c r="G46" s="18"/>
      <c r="H46" s="8">
        <v>0</v>
      </c>
      <c r="I46" s="9"/>
      <c r="J46" s="9"/>
      <c r="L46" s="6"/>
    </row>
    <row r="47" spans="2:13" x14ac:dyDescent="0.25">
      <c r="B47" s="40" t="s">
        <v>16</v>
      </c>
      <c r="C47" s="41"/>
      <c r="D47" s="41"/>
      <c r="E47" s="41"/>
      <c r="F47" s="42"/>
      <c r="G47" s="18"/>
      <c r="H47" s="8">
        <v>78964.800000000003</v>
      </c>
      <c r="I47" s="9"/>
      <c r="J47" s="9"/>
    </row>
    <row r="48" spans="2:13" x14ac:dyDescent="0.25">
      <c r="B48" s="40" t="s">
        <v>17</v>
      </c>
      <c r="C48" s="41"/>
      <c r="D48" s="41"/>
      <c r="E48" s="41"/>
      <c r="F48" s="42"/>
      <c r="G48" s="18"/>
      <c r="H48" s="8">
        <v>1049954.73</v>
      </c>
      <c r="I48" s="9"/>
      <c r="J48" s="9"/>
    </row>
    <row r="49" spans="2:12" x14ac:dyDescent="0.25">
      <c r="B49" s="40" t="s">
        <v>18</v>
      </c>
      <c r="C49" s="41"/>
      <c r="D49" s="41"/>
      <c r="E49" s="41"/>
      <c r="F49" s="42"/>
      <c r="G49" s="18"/>
      <c r="H49" s="8">
        <f>1309055.13+128.19</f>
        <v>1309183.3199999998</v>
      </c>
      <c r="I49" s="9"/>
      <c r="J49" s="9"/>
    </row>
    <row r="50" spans="2:12" x14ac:dyDescent="0.25">
      <c r="B50" s="40" t="s">
        <v>30</v>
      </c>
      <c r="C50" s="41"/>
      <c r="D50" s="41"/>
      <c r="E50" s="41"/>
      <c r="F50" s="42"/>
      <c r="G50" s="18"/>
      <c r="H50" s="8">
        <v>0</v>
      </c>
      <c r="I50" s="28"/>
      <c r="J50" s="9"/>
      <c r="K50" s="9"/>
      <c r="L50" s="6"/>
    </row>
    <row r="51" spans="2:12" x14ac:dyDescent="0.25">
      <c r="B51" s="40" t="s">
        <v>19</v>
      </c>
      <c r="C51" s="41"/>
      <c r="D51" s="41"/>
      <c r="E51" s="41"/>
      <c r="F51" s="42"/>
      <c r="G51" s="18"/>
      <c r="H51" s="8">
        <v>0</v>
      </c>
      <c r="I51" s="9"/>
      <c r="J51" s="9"/>
    </row>
    <row r="52" spans="2:12" x14ac:dyDescent="0.25">
      <c r="B52" s="40" t="s">
        <v>20</v>
      </c>
      <c r="C52" s="41"/>
      <c r="D52" s="41"/>
      <c r="E52" s="41"/>
      <c r="F52" s="42"/>
      <c r="G52" s="18"/>
      <c r="H52" s="8">
        <v>0</v>
      </c>
      <c r="I52" s="9"/>
      <c r="J52" s="9"/>
      <c r="K52" s="6"/>
    </row>
    <row r="53" spans="2:12" x14ac:dyDescent="0.25">
      <c r="B53" s="59" t="s">
        <v>23</v>
      </c>
      <c r="C53" s="60"/>
      <c r="D53" s="60"/>
      <c r="E53" s="60"/>
      <c r="F53" s="61"/>
      <c r="G53" s="20">
        <v>45737</v>
      </c>
      <c r="H53" s="3">
        <f>SUM(H54:H59)</f>
        <v>231054.4</v>
      </c>
      <c r="I53" s="9"/>
      <c r="J53" s="9"/>
    </row>
    <row r="54" spans="2:12" x14ac:dyDescent="0.25">
      <c r="B54" s="40" t="s">
        <v>10</v>
      </c>
      <c r="C54" s="41"/>
      <c r="D54" s="41"/>
      <c r="E54" s="41"/>
      <c r="F54" s="42"/>
      <c r="G54" s="19"/>
      <c r="H54" s="10">
        <v>0</v>
      </c>
      <c r="I54" s="9"/>
      <c r="J54" s="9"/>
      <c r="K54" s="6"/>
    </row>
    <row r="55" spans="2:12" x14ac:dyDescent="0.25">
      <c r="B55" s="40" t="s">
        <v>13</v>
      </c>
      <c r="C55" s="41"/>
      <c r="D55" s="41"/>
      <c r="E55" s="41"/>
      <c r="F55" s="42"/>
      <c r="G55" s="19"/>
      <c r="H55" s="10">
        <v>0</v>
      </c>
      <c r="I55" s="9"/>
      <c r="J55" s="23"/>
      <c r="K55" s="6"/>
    </row>
    <row r="56" spans="2:12" x14ac:dyDescent="0.25">
      <c r="B56" s="40" t="s">
        <v>18</v>
      </c>
      <c r="C56" s="41"/>
      <c r="D56" s="41"/>
      <c r="E56" s="41"/>
      <c r="F56" s="42"/>
      <c r="G56" s="19"/>
      <c r="H56" s="8">
        <v>231054.4</v>
      </c>
      <c r="I56" s="9"/>
      <c r="J56" s="9"/>
      <c r="K56" s="6"/>
    </row>
    <row r="57" spans="2:12" x14ac:dyDescent="0.25">
      <c r="B57" s="40" t="s">
        <v>19</v>
      </c>
      <c r="C57" s="41"/>
      <c r="D57" s="41"/>
      <c r="E57" s="41"/>
      <c r="F57" s="42"/>
      <c r="G57" s="19"/>
      <c r="H57" s="1">
        <v>0</v>
      </c>
      <c r="I57" s="9"/>
      <c r="J57" s="9"/>
      <c r="K57" s="6"/>
    </row>
    <row r="58" spans="2:12" x14ac:dyDescent="0.25">
      <c r="B58" s="40" t="s">
        <v>11</v>
      </c>
      <c r="C58" s="41"/>
      <c r="D58" s="41"/>
      <c r="E58" s="41"/>
      <c r="F58" s="42"/>
      <c r="G58" s="19"/>
      <c r="H58" s="1">
        <v>0</v>
      </c>
      <c r="I58" s="9"/>
      <c r="J58" s="9"/>
    </row>
    <row r="59" spans="2:12" x14ac:dyDescent="0.25">
      <c r="B59" s="40" t="s">
        <v>20</v>
      </c>
      <c r="C59" s="41"/>
      <c r="D59" s="41"/>
      <c r="E59" s="41"/>
      <c r="F59" s="42"/>
      <c r="G59" s="19"/>
      <c r="H59" s="1">
        <v>0</v>
      </c>
      <c r="I59" s="9"/>
      <c r="J59" s="9"/>
    </row>
    <row r="60" spans="2:12" x14ac:dyDescent="0.25">
      <c r="B60" s="62" t="s">
        <v>24</v>
      </c>
      <c r="C60" s="63"/>
      <c r="D60" s="63"/>
      <c r="E60" s="63"/>
      <c r="F60" s="64"/>
      <c r="G60" s="21">
        <v>45737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</f>
        <v>749292.99</v>
      </c>
      <c r="I60" s="9"/>
      <c r="K60" s="6"/>
      <c r="L60" s="6"/>
    </row>
    <row r="61" spans="2:12" x14ac:dyDescent="0.25">
      <c r="B61" s="40" t="s">
        <v>25</v>
      </c>
      <c r="C61" s="41"/>
      <c r="D61" s="41"/>
      <c r="E61" s="41"/>
      <c r="F61" s="42"/>
      <c r="G61" s="19"/>
      <c r="H61" s="1">
        <f>57217.6+59040</f>
        <v>116257.60000000001</v>
      </c>
      <c r="I61" s="9"/>
      <c r="J61" s="9"/>
      <c r="L61" s="6"/>
    </row>
    <row r="62" spans="2:12" x14ac:dyDescent="0.25">
      <c r="B62" s="56" t="s">
        <v>26</v>
      </c>
      <c r="C62" s="57"/>
      <c r="D62" s="57"/>
      <c r="E62" s="57"/>
      <c r="F62" s="58"/>
      <c r="G62" s="19"/>
      <c r="H62" s="5">
        <f>H14+H30-H38-H53+H60-H61</f>
        <v>1034539.2000000003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65" t="s">
        <v>140</v>
      </c>
      <c r="C64" s="65"/>
      <c r="D64" s="65"/>
      <c r="E64" s="13"/>
      <c r="F64" s="13"/>
      <c r="G64" s="7"/>
      <c r="H64" s="11"/>
      <c r="I64" s="9"/>
      <c r="J64" s="9"/>
      <c r="K64" s="6"/>
    </row>
    <row r="66" spans="2:4" x14ac:dyDescent="0.25">
      <c r="B66" s="29" t="s">
        <v>33</v>
      </c>
      <c r="C66" s="32">
        <v>33000</v>
      </c>
      <c r="D66" s="33" t="s">
        <v>69</v>
      </c>
    </row>
    <row r="67" spans="2:4" x14ac:dyDescent="0.25">
      <c r="B67" s="29" t="s">
        <v>33</v>
      </c>
      <c r="C67" s="32">
        <v>33000</v>
      </c>
      <c r="D67" s="33" t="s">
        <v>70</v>
      </c>
    </row>
    <row r="68" spans="2:4" x14ac:dyDescent="0.25">
      <c r="B68" s="39" t="s">
        <v>135</v>
      </c>
      <c r="C68" s="34">
        <f>SUM(C66:C67)</f>
        <v>66000</v>
      </c>
      <c r="D68" s="33"/>
    </row>
    <row r="69" spans="2:4" x14ac:dyDescent="0.25">
      <c r="B69" s="29" t="s">
        <v>34</v>
      </c>
      <c r="C69" s="32">
        <v>35424</v>
      </c>
      <c r="D69" s="33" t="s">
        <v>71</v>
      </c>
    </row>
    <row r="70" spans="2:4" x14ac:dyDescent="0.25">
      <c r="B70" s="29" t="s">
        <v>34</v>
      </c>
      <c r="C70" s="32">
        <v>26812.799999999999</v>
      </c>
      <c r="D70" s="33" t="s">
        <v>72</v>
      </c>
    </row>
    <row r="71" spans="2:4" x14ac:dyDescent="0.25">
      <c r="B71" s="29" t="s">
        <v>34</v>
      </c>
      <c r="C71" s="32">
        <v>16728</v>
      </c>
      <c r="D71" s="33" t="s">
        <v>73</v>
      </c>
    </row>
    <row r="72" spans="2:4" x14ac:dyDescent="0.25">
      <c r="B72" s="39" t="s">
        <v>136</v>
      </c>
      <c r="C72" s="34">
        <f>SUM(C69:C71)</f>
        <v>78964.800000000003</v>
      </c>
      <c r="D72" s="33"/>
    </row>
    <row r="73" spans="2:4" x14ac:dyDescent="0.25">
      <c r="B73" s="29" t="s">
        <v>35</v>
      </c>
      <c r="C73" s="32">
        <v>28795.17</v>
      </c>
      <c r="D73" s="33" t="s">
        <v>74</v>
      </c>
    </row>
    <row r="74" spans="2:4" x14ac:dyDescent="0.25">
      <c r="B74" s="29" t="s">
        <v>36</v>
      </c>
      <c r="C74" s="32">
        <v>451957.68</v>
      </c>
      <c r="D74" s="33" t="s">
        <v>75</v>
      </c>
    </row>
    <row r="75" spans="2:4" x14ac:dyDescent="0.25">
      <c r="B75" s="29" t="s">
        <v>36</v>
      </c>
      <c r="C75" s="32">
        <v>12239.5</v>
      </c>
      <c r="D75" s="33" t="s">
        <v>76</v>
      </c>
    </row>
    <row r="76" spans="2:4" x14ac:dyDescent="0.25">
      <c r="B76" s="29" t="s">
        <v>37</v>
      </c>
      <c r="C76" s="32">
        <v>369188.82</v>
      </c>
      <c r="D76" s="33" t="s">
        <v>77</v>
      </c>
    </row>
    <row r="77" spans="2:4" x14ac:dyDescent="0.25">
      <c r="B77" s="29" t="s">
        <v>37</v>
      </c>
      <c r="C77" s="32">
        <v>187773.56</v>
      </c>
      <c r="D77" s="33" t="s">
        <v>78</v>
      </c>
    </row>
    <row r="78" spans="2:4" x14ac:dyDescent="0.25">
      <c r="B78" s="39" t="s">
        <v>137</v>
      </c>
      <c r="C78" s="34">
        <f>SUM(C73:C77)</f>
        <v>1049954.73</v>
      </c>
      <c r="D78" s="33"/>
    </row>
    <row r="79" spans="2:4" x14ac:dyDescent="0.25">
      <c r="B79" s="30" t="s">
        <v>38</v>
      </c>
      <c r="C79" s="35">
        <v>6500</v>
      </c>
      <c r="D79" s="36" t="s">
        <v>79</v>
      </c>
    </row>
    <row r="80" spans="2:4" x14ac:dyDescent="0.25">
      <c r="B80" s="30" t="s">
        <v>39</v>
      </c>
      <c r="C80" s="35">
        <v>145364.85999999999</v>
      </c>
      <c r="D80" s="36" t="s">
        <v>80</v>
      </c>
    </row>
    <row r="81" spans="2:4" x14ac:dyDescent="0.25">
      <c r="B81" s="30" t="s">
        <v>40</v>
      </c>
      <c r="C81" s="35">
        <v>11394</v>
      </c>
      <c r="D81" s="36" t="s">
        <v>81</v>
      </c>
    </row>
    <row r="82" spans="2:4" x14ac:dyDescent="0.25">
      <c r="B82" s="30" t="s">
        <v>41</v>
      </c>
      <c r="C82" s="35">
        <v>6050</v>
      </c>
      <c r="D82" s="36" t="s">
        <v>82</v>
      </c>
    </row>
    <row r="83" spans="2:4" x14ac:dyDescent="0.25">
      <c r="B83" s="30" t="s">
        <v>42</v>
      </c>
      <c r="C83" s="35">
        <v>81240</v>
      </c>
      <c r="D83" s="36" t="s">
        <v>83</v>
      </c>
    </row>
    <row r="84" spans="2:4" x14ac:dyDescent="0.25">
      <c r="B84" s="30" t="s">
        <v>42</v>
      </c>
      <c r="C84" s="35">
        <v>2880</v>
      </c>
      <c r="D84" s="36" t="s">
        <v>84</v>
      </c>
    </row>
    <row r="85" spans="2:4" x14ac:dyDescent="0.25">
      <c r="B85" s="30" t="s">
        <v>43</v>
      </c>
      <c r="C85" s="35">
        <v>900</v>
      </c>
      <c r="D85" s="36" t="s">
        <v>85</v>
      </c>
    </row>
    <row r="86" spans="2:4" x14ac:dyDescent="0.25">
      <c r="B86" s="30" t="s">
        <v>44</v>
      </c>
      <c r="C86" s="35">
        <v>128000</v>
      </c>
      <c r="D86" s="36" t="s">
        <v>86</v>
      </c>
    </row>
    <row r="87" spans="2:4" x14ac:dyDescent="0.25">
      <c r="B87" s="30" t="s">
        <v>44</v>
      </c>
      <c r="C87" s="35">
        <v>74360</v>
      </c>
      <c r="D87" s="36" t="s">
        <v>87</v>
      </c>
    </row>
    <row r="88" spans="2:4" x14ac:dyDescent="0.25">
      <c r="B88" s="30" t="s">
        <v>44</v>
      </c>
      <c r="C88" s="35">
        <v>4500</v>
      </c>
      <c r="D88" s="36" t="s">
        <v>88</v>
      </c>
    </row>
    <row r="89" spans="2:4" x14ac:dyDescent="0.25">
      <c r="B89" s="30" t="s">
        <v>44</v>
      </c>
      <c r="C89" s="35">
        <v>28960</v>
      </c>
      <c r="D89" s="36" t="s">
        <v>89</v>
      </c>
    </row>
    <row r="90" spans="2:4" x14ac:dyDescent="0.25">
      <c r="B90" s="31" t="s">
        <v>45</v>
      </c>
      <c r="C90" s="37">
        <v>1265</v>
      </c>
      <c r="D90" s="38" t="s">
        <v>90</v>
      </c>
    </row>
    <row r="91" spans="2:4" x14ac:dyDescent="0.25">
      <c r="B91" s="31" t="s">
        <v>46</v>
      </c>
      <c r="C91" s="37">
        <v>6321.6</v>
      </c>
      <c r="D91" s="38" t="s">
        <v>91</v>
      </c>
    </row>
    <row r="92" spans="2:4" x14ac:dyDescent="0.25">
      <c r="B92" s="31" t="s">
        <v>47</v>
      </c>
      <c r="C92" s="37">
        <v>4800</v>
      </c>
      <c r="D92" s="38" t="s">
        <v>92</v>
      </c>
    </row>
    <row r="93" spans="2:4" x14ac:dyDescent="0.25">
      <c r="B93" s="31" t="s">
        <v>48</v>
      </c>
      <c r="C93" s="37">
        <v>1710</v>
      </c>
      <c r="D93" s="38" t="s">
        <v>93</v>
      </c>
    </row>
    <row r="94" spans="2:4" x14ac:dyDescent="0.25">
      <c r="B94" s="31" t="s">
        <v>49</v>
      </c>
      <c r="C94" s="37">
        <v>540</v>
      </c>
      <c r="D94" s="38" t="s">
        <v>94</v>
      </c>
    </row>
    <row r="95" spans="2:4" x14ac:dyDescent="0.25">
      <c r="B95" s="31" t="s">
        <v>49</v>
      </c>
      <c r="C95" s="37">
        <v>3300</v>
      </c>
      <c r="D95" s="38" t="s">
        <v>94</v>
      </c>
    </row>
    <row r="96" spans="2:4" x14ac:dyDescent="0.25">
      <c r="B96" s="31" t="s">
        <v>49</v>
      </c>
      <c r="C96" s="37">
        <v>7640</v>
      </c>
      <c r="D96" s="38" t="s">
        <v>95</v>
      </c>
    </row>
    <row r="97" spans="2:4" x14ac:dyDescent="0.25">
      <c r="B97" s="31" t="s">
        <v>50</v>
      </c>
      <c r="C97" s="37">
        <v>532.17999999999995</v>
      </c>
      <c r="D97" s="38" t="s">
        <v>96</v>
      </c>
    </row>
    <row r="98" spans="2:4" x14ac:dyDescent="0.25">
      <c r="B98" s="31" t="s">
        <v>50</v>
      </c>
      <c r="C98" s="37">
        <v>16562.48</v>
      </c>
      <c r="D98" s="38" t="s">
        <v>97</v>
      </c>
    </row>
    <row r="99" spans="2:4" x14ac:dyDescent="0.25">
      <c r="B99" s="31" t="s">
        <v>50</v>
      </c>
      <c r="C99" s="37">
        <v>350.46</v>
      </c>
      <c r="D99" s="38" t="s">
        <v>98</v>
      </c>
    </row>
    <row r="100" spans="2:4" x14ac:dyDescent="0.25">
      <c r="B100" s="31" t="s">
        <v>50</v>
      </c>
      <c r="C100" s="37">
        <v>42834</v>
      </c>
      <c r="D100" s="38" t="s">
        <v>99</v>
      </c>
    </row>
    <row r="101" spans="2:4" x14ac:dyDescent="0.25">
      <c r="B101" s="31" t="s">
        <v>50</v>
      </c>
      <c r="C101" s="37">
        <v>895.62</v>
      </c>
      <c r="D101" s="38" t="s">
        <v>100</v>
      </c>
    </row>
    <row r="102" spans="2:4" x14ac:dyDescent="0.25">
      <c r="B102" s="31" t="s">
        <v>50</v>
      </c>
      <c r="C102" s="37">
        <v>70741</v>
      </c>
      <c r="D102" s="38" t="s">
        <v>101</v>
      </c>
    </row>
    <row r="103" spans="2:4" x14ac:dyDescent="0.25">
      <c r="B103" s="31" t="s">
        <v>50</v>
      </c>
      <c r="C103" s="37">
        <v>70092</v>
      </c>
      <c r="D103" s="38" t="s">
        <v>102</v>
      </c>
    </row>
    <row r="104" spans="2:4" x14ac:dyDescent="0.25">
      <c r="B104" s="31" t="s">
        <v>51</v>
      </c>
      <c r="C104" s="37">
        <v>52933.120000000003</v>
      </c>
      <c r="D104" s="38" t="s">
        <v>103</v>
      </c>
    </row>
    <row r="105" spans="2:4" x14ac:dyDescent="0.25">
      <c r="B105" s="31" t="s">
        <v>51</v>
      </c>
      <c r="C105" s="37">
        <v>330</v>
      </c>
      <c r="D105" s="38" t="s">
        <v>104</v>
      </c>
    </row>
    <row r="106" spans="2:4" x14ac:dyDescent="0.25">
      <c r="B106" s="31" t="s">
        <v>51</v>
      </c>
      <c r="C106" s="37">
        <v>70883</v>
      </c>
      <c r="D106" s="38" t="s">
        <v>105</v>
      </c>
    </row>
    <row r="107" spans="2:4" x14ac:dyDescent="0.25">
      <c r="B107" s="31" t="s">
        <v>51</v>
      </c>
      <c r="C107" s="37">
        <v>31243.68</v>
      </c>
      <c r="D107" s="38" t="s">
        <v>106</v>
      </c>
    </row>
    <row r="108" spans="2:4" x14ac:dyDescent="0.25">
      <c r="B108" s="31" t="s">
        <v>51</v>
      </c>
      <c r="C108" s="37">
        <v>8307.7199999999993</v>
      </c>
      <c r="D108" s="38" t="s">
        <v>107</v>
      </c>
    </row>
    <row r="109" spans="2:4" x14ac:dyDescent="0.25">
      <c r="B109" s="31" t="s">
        <v>51</v>
      </c>
      <c r="C109" s="37">
        <v>82350.98</v>
      </c>
      <c r="D109" s="38" t="s">
        <v>108</v>
      </c>
    </row>
    <row r="110" spans="2:4" x14ac:dyDescent="0.25">
      <c r="B110" s="31" t="s">
        <v>51</v>
      </c>
      <c r="C110" s="37">
        <v>1825.82</v>
      </c>
      <c r="D110" s="38" t="s">
        <v>109</v>
      </c>
    </row>
    <row r="111" spans="2:4" x14ac:dyDescent="0.25">
      <c r="B111" s="31" t="s">
        <v>52</v>
      </c>
      <c r="C111" s="37">
        <v>80281</v>
      </c>
      <c r="D111" s="38" t="s">
        <v>110</v>
      </c>
    </row>
    <row r="112" spans="2:4" x14ac:dyDescent="0.25">
      <c r="B112" s="31" t="s">
        <v>53</v>
      </c>
      <c r="C112" s="37">
        <v>17875</v>
      </c>
      <c r="D112" s="38" t="s">
        <v>111</v>
      </c>
    </row>
    <row r="113" spans="2:4" x14ac:dyDescent="0.25">
      <c r="B113" s="31" t="s">
        <v>54</v>
      </c>
      <c r="C113" s="37">
        <v>25488.46</v>
      </c>
      <c r="D113" s="38" t="s">
        <v>112</v>
      </c>
    </row>
    <row r="114" spans="2:4" x14ac:dyDescent="0.25">
      <c r="B114" s="31" t="s">
        <v>55</v>
      </c>
      <c r="C114" s="37">
        <v>1798.8</v>
      </c>
      <c r="D114" s="38" t="s">
        <v>113</v>
      </c>
    </row>
    <row r="115" spans="2:4" x14ac:dyDescent="0.25">
      <c r="B115" s="31" t="s">
        <v>56</v>
      </c>
      <c r="C115" s="37">
        <v>8000</v>
      </c>
      <c r="D115" s="38" t="s">
        <v>114</v>
      </c>
    </row>
    <row r="116" spans="2:4" x14ac:dyDescent="0.25">
      <c r="B116" s="31" t="s">
        <v>57</v>
      </c>
      <c r="C116" s="37">
        <v>51720</v>
      </c>
      <c r="D116" s="38" t="s">
        <v>115</v>
      </c>
    </row>
    <row r="117" spans="2:4" x14ac:dyDescent="0.25">
      <c r="B117" s="31" t="s">
        <v>58</v>
      </c>
      <c r="C117" s="37">
        <v>12000</v>
      </c>
      <c r="D117" s="38" t="s">
        <v>116</v>
      </c>
    </row>
    <row r="118" spans="2:4" x14ac:dyDescent="0.25">
      <c r="B118" s="31" t="s">
        <v>59</v>
      </c>
      <c r="C118" s="37">
        <v>1949</v>
      </c>
      <c r="D118" s="38" t="s">
        <v>117</v>
      </c>
    </row>
    <row r="119" spans="2:4" x14ac:dyDescent="0.25">
      <c r="B119" s="31" t="s">
        <v>59</v>
      </c>
      <c r="C119" s="37">
        <v>4758</v>
      </c>
      <c r="D119" s="38" t="s">
        <v>118</v>
      </c>
    </row>
    <row r="120" spans="2:4" x14ac:dyDescent="0.25">
      <c r="B120" s="31" t="s">
        <v>59</v>
      </c>
      <c r="C120" s="37">
        <v>5838</v>
      </c>
      <c r="D120" s="38" t="s">
        <v>119</v>
      </c>
    </row>
    <row r="121" spans="2:4" x14ac:dyDescent="0.25">
      <c r="B121" s="31" t="s">
        <v>60</v>
      </c>
      <c r="C121" s="37">
        <v>4500</v>
      </c>
      <c r="D121" s="38" t="s">
        <v>120</v>
      </c>
    </row>
    <row r="122" spans="2:4" x14ac:dyDescent="0.25">
      <c r="B122" s="31" t="s">
        <v>61</v>
      </c>
      <c r="C122" s="37">
        <v>15000</v>
      </c>
      <c r="D122" s="38" t="s">
        <v>121</v>
      </c>
    </row>
    <row r="123" spans="2:4" x14ac:dyDescent="0.25">
      <c r="B123" s="31" t="s">
        <v>62</v>
      </c>
      <c r="C123" s="37">
        <v>13000</v>
      </c>
      <c r="D123" s="38" t="s">
        <v>122</v>
      </c>
    </row>
    <row r="124" spans="2:4" x14ac:dyDescent="0.25">
      <c r="B124" s="31" t="s">
        <v>62</v>
      </c>
      <c r="C124" s="37">
        <v>18000</v>
      </c>
      <c r="D124" s="38" t="s">
        <v>123</v>
      </c>
    </row>
    <row r="125" spans="2:4" x14ac:dyDescent="0.25">
      <c r="B125" s="31" t="s">
        <v>62</v>
      </c>
      <c r="C125" s="37">
        <v>1000</v>
      </c>
      <c r="D125" s="38" t="s">
        <v>124</v>
      </c>
    </row>
    <row r="126" spans="2:4" x14ac:dyDescent="0.25">
      <c r="B126" s="31" t="s">
        <v>62</v>
      </c>
      <c r="C126" s="37">
        <v>1000</v>
      </c>
      <c r="D126" s="38" t="s">
        <v>125</v>
      </c>
    </row>
    <row r="127" spans="2:4" x14ac:dyDescent="0.25">
      <c r="B127" s="31" t="s">
        <v>63</v>
      </c>
      <c r="C127" s="37">
        <v>16200</v>
      </c>
      <c r="D127" s="38" t="s">
        <v>126</v>
      </c>
    </row>
    <row r="128" spans="2:4" x14ac:dyDescent="0.25">
      <c r="B128" s="31" t="s">
        <v>64</v>
      </c>
      <c r="C128" s="37">
        <v>50760</v>
      </c>
      <c r="D128" s="38" t="s">
        <v>127</v>
      </c>
    </row>
    <row r="129" spans="2:4" x14ac:dyDescent="0.25">
      <c r="B129" s="31" t="s">
        <v>65</v>
      </c>
      <c r="C129" s="37">
        <v>10079.35</v>
      </c>
      <c r="D129" s="38">
        <v>1202251</v>
      </c>
    </row>
    <row r="130" spans="2:4" x14ac:dyDescent="0.25">
      <c r="B130" s="31" t="s">
        <v>66</v>
      </c>
      <c r="C130" s="37">
        <v>4200</v>
      </c>
      <c r="D130" s="38" t="s">
        <v>128</v>
      </c>
    </row>
    <row r="131" spans="2:4" x14ac:dyDescent="0.25">
      <c r="B131" s="39" t="s">
        <v>138</v>
      </c>
      <c r="C131" s="34">
        <f>SUM(C79:C130)</f>
        <v>1309055.1300000001</v>
      </c>
      <c r="D131" s="33"/>
    </row>
    <row r="132" spans="2:4" x14ac:dyDescent="0.25">
      <c r="B132" s="29" t="s">
        <v>67</v>
      </c>
      <c r="C132" s="32">
        <v>3990</v>
      </c>
      <c r="D132" s="33" t="s">
        <v>129</v>
      </c>
    </row>
    <row r="133" spans="2:4" x14ac:dyDescent="0.25">
      <c r="B133" s="29" t="s">
        <v>34</v>
      </c>
      <c r="C133" s="32">
        <v>864</v>
      </c>
      <c r="D133" s="33" t="s">
        <v>130</v>
      </c>
    </row>
    <row r="134" spans="2:4" x14ac:dyDescent="0.25">
      <c r="B134" s="29" t="s">
        <v>68</v>
      </c>
      <c r="C134" s="32">
        <v>72036.399999999994</v>
      </c>
      <c r="D134" s="33" t="s">
        <v>131</v>
      </c>
    </row>
    <row r="135" spans="2:4" x14ac:dyDescent="0.25">
      <c r="B135" s="29" t="s">
        <v>68</v>
      </c>
      <c r="C135" s="32">
        <v>48360</v>
      </c>
      <c r="D135" s="33" t="s">
        <v>132</v>
      </c>
    </row>
    <row r="136" spans="2:4" x14ac:dyDescent="0.25">
      <c r="B136" s="29" t="s">
        <v>68</v>
      </c>
      <c r="C136" s="32">
        <v>52200</v>
      </c>
      <c r="D136" s="33" t="s">
        <v>133</v>
      </c>
    </row>
    <row r="137" spans="2:4" x14ac:dyDescent="0.25">
      <c r="B137" s="29" t="s">
        <v>68</v>
      </c>
      <c r="C137" s="32">
        <v>53604</v>
      </c>
      <c r="D137" s="33" t="s">
        <v>134</v>
      </c>
    </row>
    <row r="138" spans="2:4" x14ac:dyDescent="0.25">
      <c r="B138" s="39" t="s">
        <v>139</v>
      </c>
      <c r="C138" s="34">
        <f>SUM(C132:C137)</f>
        <v>231054.4</v>
      </c>
      <c r="D138" s="33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2025-03-24T12:17:38Z</dcterms:modified>
  <cp:category/>
  <cp:contentStatus/>
</cp:coreProperties>
</file>